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bcifs01\hun_homes$\hun_zublerd\My Documents\CMIAXIOMA\2baa35b307ed46deabf4465b5a267539\"/>
    </mc:Choice>
  </mc:AlternateContent>
  <bookViews>
    <workbookView xWindow="0" yWindow="0" windowWidth="28800" windowHeight="13635"/>
  </bookViews>
  <sheets>
    <sheet name="Hunzenschwil" sheetId="16" r:id="rId1"/>
    <sheet name="Tarife Hunzenschwil" sheetId="14" r:id="rId2"/>
  </sheets>
  <definedNames>
    <definedName name="_xlnm.Print_Area" localSheetId="0">Hunzenschwil!$A$1:$D$44</definedName>
    <definedName name="_xlnm.Print_Titles" localSheetId="1">'Tarife Hunzenschwil'!$1:$2</definedName>
  </definedNames>
  <calcPr calcId="152511"/>
</workbook>
</file>

<file path=xl/calcChain.xml><?xml version="1.0" encoding="utf-8"?>
<calcChain xmlns="http://schemas.openxmlformats.org/spreadsheetml/2006/main">
  <c r="D29" i="16" l="1"/>
  <c r="D30" i="16" l="1"/>
  <c r="D34" i="16" s="1"/>
  <c r="D18" i="16"/>
  <c r="D19" i="16" s="1"/>
  <c r="D33" i="16" s="1"/>
  <c r="D64" i="14"/>
  <c r="C4" i="14"/>
  <c r="C5" i="14" s="1"/>
  <c r="D3" i="14"/>
  <c r="D35" i="16" l="1"/>
  <c r="D37" i="16" s="1"/>
  <c r="C6" i="14"/>
  <c r="D5" i="14"/>
  <c r="D4" i="14"/>
  <c r="C7" i="14" l="1"/>
  <c r="D6" i="14"/>
  <c r="C8" i="14" l="1"/>
  <c r="D7" i="14"/>
  <c r="C9" i="14" l="1"/>
  <c r="D8" i="14"/>
  <c r="C10" i="14" l="1"/>
  <c r="D9" i="14"/>
  <c r="C11" i="14" l="1"/>
  <c r="D10" i="14"/>
  <c r="C12" i="14" l="1"/>
  <c r="D11" i="14"/>
  <c r="C13" i="14" l="1"/>
  <c r="D12" i="14"/>
  <c r="C14" i="14" l="1"/>
  <c r="D13" i="14"/>
  <c r="C15" i="14" l="1"/>
  <c r="D14" i="14"/>
  <c r="C16" i="14" l="1"/>
  <c r="D15" i="14"/>
  <c r="C17" i="14" l="1"/>
  <c r="D16" i="14"/>
  <c r="C18" i="14" l="1"/>
  <c r="D17" i="14"/>
  <c r="C19" i="14" l="1"/>
  <c r="D18" i="14"/>
  <c r="C20" i="14" l="1"/>
  <c r="D19" i="14"/>
  <c r="C21" i="14" l="1"/>
  <c r="D20" i="14"/>
  <c r="C22" i="14" l="1"/>
  <c r="D21" i="14"/>
  <c r="C23" i="14" l="1"/>
  <c r="D22" i="14"/>
  <c r="C24" i="14" l="1"/>
  <c r="D23" i="14"/>
  <c r="C25" i="14" l="1"/>
  <c r="D24" i="14"/>
  <c r="C26" i="14" l="1"/>
  <c r="D25" i="14"/>
  <c r="C27" i="14" l="1"/>
  <c r="D26" i="14"/>
  <c r="C28" i="14" l="1"/>
  <c r="D27" i="14"/>
  <c r="C29" i="14" l="1"/>
  <c r="D28" i="14"/>
  <c r="C30" i="14" l="1"/>
  <c r="D29" i="14"/>
  <c r="C31" i="14" l="1"/>
  <c r="D30" i="14"/>
  <c r="C32" i="14" l="1"/>
  <c r="D31" i="14"/>
  <c r="C33" i="14" l="1"/>
  <c r="D32" i="14"/>
  <c r="C34" i="14" l="1"/>
  <c r="D33" i="14"/>
  <c r="C35" i="14" l="1"/>
  <c r="D34" i="14"/>
  <c r="C36" i="14" l="1"/>
  <c r="D35" i="14"/>
  <c r="C37" i="14" l="1"/>
  <c r="D36" i="14"/>
  <c r="C38" i="14" l="1"/>
  <c r="D37" i="14"/>
  <c r="C39" i="14" l="1"/>
  <c r="D38" i="14"/>
  <c r="C40" i="14" l="1"/>
  <c r="D39" i="14"/>
  <c r="C41" i="14" l="1"/>
  <c r="D40" i="14"/>
  <c r="C42" i="14" l="1"/>
  <c r="D41" i="14"/>
  <c r="C43" i="14" l="1"/>
  <c r="D42" i="14"/>
  <c r="C44" i="14" l="1"/>
  <c r="D43" i="14"/>
  <c r="C45" i="14" l="1"/>
  <c r="D44" i="14"/>
  <c r="C46" i="14" l="1"/>
  <c r="D45" i="14"/>
  <c r="C47" i="14" l="1"/>
  <c r="D46" i="14"/>
  <c r="C48" i="14" l="1"/>
  <c r="D47" i="14"/>
  <c r="C49" i="14" l="1"/>
  <c r="D48" i="14"/>
  <c r="C50" i="14" l="1"/>
  <c r="D49" i="14"/>
  <c r="C51" i="14" l="1"/>
  <c r="D50" i="14"/>
  <c r="C52" i="14" l="1"/>
  <c r="D51" i="14"/>
  <c r="C53" i="14" l="1"/>
  <c r="D52" i="14"/>
  <c r="C54" i="14" l="1"/>
  <c r="D53" i="14"/>
  <c r="C55" i="14" l="1"/>
  <c r="D54" i="14"/>
  <c r="C56" i="14" l="1"/>
  <c r="D55" i="14"/>
  <c r="C57" i="14" l="1"/>
  <c r="D56" i="14"/>
  <c r="C58" i="14" l="1"/>
  <c r="D57" i="14"/>
  <c r="C59" i="14" l="1"/>
  <c r="D58" i="14"/>
  <c r="C60" i="14" l="1"/>
  <c r="D59" i="14"/>
  <c r="C61" i="14" l="1"/>
  <c r="D60" i="14"/>
  <c r="C62" i="14" l="1"/>
  <c r="D61" i="14"/>
  <c r="C63" i="14" l="1"/>
  <c r="D62" i="14"/>
  <c r="D63" i="14" l="1"/>
  <c r="C42" i="16" l="1"/>
  <c r="D42" i="16" s="1"/>
  <c r="C41" i="16"/>
  <c r="D41" i="16" s="1"/>
</calcChain>
</file>

<file path=xl/sharedStrings.xml><?xml version="1.0" encoding="utf-8"?>
<sst xmlns="http://schemas.openxmlformats.org/spreadsheetml/2006/main" count="49" uniqueCount="34">
  <si>
    <t>Steuerbares Einkommen</t>
  </si>
  <si>
    <t>in Franken</t>
  </si>
  <si>
    <t>Beitrag Gemeinde</t>
  </si>
  <si>
    <t>von</t>
  </si>
  <si>
    <t>bis</t>
  </si>
  <si>
    <t>monatlicher Rechnungsbetrag der Betreuungsinstitution</t>
  </si>
  <si>
    <t>Zusammenzug</t>
  </si>
  <si>
    <t>+ Verluste früherer Geschäftsjahre bei Selbstständigerwerbenden</t>
  </si>
  <si>
    <t>Gemeinde Hunzenschwil</t>
  </si>
  <si>
    <t>Schulgasse 2</t>
  </si>
  <si>
    <t>5502 Hunzenschwil</t>
  </si>
  <si>
    <t>Tel. 062 889 03 20</t>
  </si>
  <si>
    <t>finanzen@hunzenschwil.ch</t>
  </si>
  <si>
    <t>www.hunzenschwil.ch</t>
  </si>
  <si>
    <t>Person 1</t>
  </si>
  <si>
    <t>Person 2</t>
  </si>
  <si>
    <t>+ Einkaufsbeiträge 2. Säule und Säule 3a</t>
  </si>
  <si>
    <t>+ Sozialabzüge auf tieferen Einkommen</t>
  </si>
  <si>
    <t>+ Einkommen im Rahmen des vereinfachen Abrechnungsverfahrens (BGSA)</t>
  </si>
  <si>
    <t>+ 20 % des steuerbaren Vermögens</t>
  </si>
  <si>
    <t>Beitrag Eltern</t>
  </si>
  <si>
    <t>Beitrag Gemeinde in %</t>
  </si>
  <si>
    <t>Massgebendes Einkommen
(gemässe Ziffer 6 EBR)</t>
  </si>
  <si>
    <t>Umfang der finanzellen Unterstützung
(gemäss § 11 EBR)</t>
  </si>
  <si>
    <t>Elternbeitragsreglement (EBR) Berechnungsmuster</t>
  </si>
  <si>
    <t>Aufrechnungen gem. EBR § 6:</t>
  </si>
  <si>
    <t>Total Massegebendes Einkommen gem. EBR § 6</t>
  </si>
  <si>
    <t>Massgebendes Einkommen Person 1</t>
  </si>
  <si>
    <t>Massgebendes Einkommen Person 2</t>
  </si>
  <si>
    <t xml:space="preserve">Mit diesem Berechnungstool haben Sie die Möglichkeit zu sehen, ob Sie anspruchsberechtigt wären. Die Berechnung ist unverbindlich und berücksichtig die Maximaltarif und Beiträge von Dritten nicht. Die definitive Berechnung erfolgt jedoch von Seiten der Gemeinde mittels eingereichten Unterlagen. </t>
  </si>
  <si>
    <t>Das massgebende Einkommen wird aufgrund der jeweils neusten rechtskräftigen Steuerveranlagung aller zum Haushalteinkommen beitragenden Personen festgelegt. Die Steuerveranlag ung darf nicht älter als 2 Jahre sein. Zudem ist die aktuelle Steuererklärung eingereicht; alle steuerlichen Verfahrenspflichten sind beglichen und die fälligen Steuern sind bezahlt.</t>
  </si>
  <si>
    <t>+ Liegenschaftsunterhalt</t>
  </si>
  <si>
    <t>Ziffer 37</t>
  </si>
  <si>
    <t>Ziffer 
Steuererklärung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</si>
</sst>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2]\ * #,##0.00_ ;_ [$€-2]\ * \-#,##0.00_ ;_ [$€-2]\ * &quot;-&quot;??_ "/>
    <numFmt numFmtId="165" formatCode="_ * #,##0_ ;_ * \-#,##0_ ;_ * &quot;-&quot;??_ ;_ @_ "/>
    <numFmt numFmtId="166" formatCode="0.0%"/>
  </numFmts>
  <fonts count="17">
    <font>
      <sz val="11"/>
      <color theme="1"/>
      <name val="Calibri"/>
      <family val="2"/>
      <scheme val="minor"/>
    </font>
    <font>
      <sz val="10"/>
      <color theme="1"/>
      <name val="Arial"/>
      <family val="2"/>
    </font>
    <font>
      <sz val="10"/>
      <name val="Arial"/>
      <family val="2"/>
    </font>
    <font>
      <sz val="10"/>
      <name val="Arial"/>
      <family val="2"/>
    </font>
    <font>
      <b/>
      <sz val="11"/>
      <color theme="1"/>
      <name val="Arial"/>
      <family val="2"/>
    </font>
    <font>
      <sz val="11"/>
      <color theme="1"/>
      <name val="Univers"/>
      <family val="2"/>
    </font>
    <font>
      <sz val="10"/>
      <color theme="1"/>
      <name val="Univers"/>
      <family val="2"/>
    </font>
    <font>
      <u/>
      <sz val="12"/>
      <color theme="10"/>
      <name val="Arial"/>
      <family val="2"/>
    </font>
    <font>
      <sz val="12"/>
      <name val="Arial"/>
      <family val="2"/>
    </font>
    <font>
      <sz val="12"/>
      <name val="Arial"/>
      <family val="2"/>
    </font>
    <font>
      <sz val="11"/>
      <color theme="1"/>
      <name val="Calibri"/>
      <family val="2"/>
      <scheme val="minor"/>
    </font>
    <font>
      <b/>
      <sz val="11"/>
      <color rgb="FF000000"/>
      <name val="Arial"/>
      <family val="2"/>
    </font>
    <font>
      <sz val="11"/>
      <color theme="1"/>
      <name val="Arial"/>
      <family val="2"/>
    </font>
    <font>
      <sz val="8"/>
      <color theme="1"/>
      <name val="Univers"/>
      <family val="2"/>
    </font>
    <font>
      <b/>
      <sz val="12"/>
      <color theme="1"/>
      <name val="Arial"/>
      <family val="2"/>
    </font>
    <font>
      <sz val="12"/>
      <color theme="1"/>
      <name val="Arial"/>
      <family val="2"/>
    </font>
    <font>
      <sz val="9"/>
      <color theme="1"/>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2" fillId="0" borderId="0"/>
    <xf numFmtId="164" fontId="3" fillId="0" borderId="0" applyFont="0" applyFill="0" applyBorder="0" applyAlignment="0" applyProtection="0"/>
    <xf numFmtId="0" fontId="8" fillId="0" borderId="0"/>
    <xf numFmtId="0" fontId="7" fillId="0" borderId="0" applyNumberFormat="0" applyFill="0" applyBorder="0" applyAlignment="0" applyProtection="0">
      <alignment vertical="top"/>
      <protection locked="0"/>
    </xf>
    <xf numFmtId="0" fontId="9" fillId="0" borderId="0"/>
    <xf numFmtId="43" fontId="10" fillId="0" borderId="0" applyFont="0" applyFill="0" applyBorder="0" applyAlignment="0" applyProtection="0"/>
    <xf numFmtId="9" fontId="10" fillId="0" borderId="0" applyFont="0" applyFill="0" applyBorder="0" applyAlignment="0" applyProtection="0"/>
  </cellStyleXfs>
  <cellXfs count="55">
    <xf numFmtId="0" fontId="0" fillId="0" borderId="0" xfId="0"/>
    <xf numFmtId="0" fontId="1" fillId="0" borderId="0" xfId="0" applyFont="1"/>
    <xf numFmtId="0" fontId="5" fillId="0" borderId="0" xfId="0" applyFont="1"/>
    <xf numFmtId="0" fontId="5" fillId="0" borderId="0" xfId="0" applyFont="1" applyBorder="1"/>
    <xf numFmtId="0" fontId="5" fillId="0" borderId="0" xfId="0" applyFont="1" applyAlignment="1"/>
    <xf numFmtId="0" fontId="0" fillId="0" borderId="0" xfId="0" applyFont="1"/>
    <xf numFmtId="0" fontId="0" fillId="0" borderId="0" xfId="0" applyFont="1" applyFill="1"/>
    <xf numFmtId="0" fontId="0" fillId="0" borderId="0" xfId="0" applyFill="1"/>
    <xf numFmtId="49" fontId="6" fillId="0" borderId="0" xfId="0" applyNumberFormat="1" applyFont="1" applyAlignment="1"/>
    <xf numFmtId="0" fontId="5" fillId="0" borderId="0" xfId="0" applyFont="1" applyFill="1" applyAlignment="1"/>
    <xf numFmtId="0" fontId="12" fillId="0" borderId="0" xfId="0" applyFont="1" applyBorder="1"/>
    <xf numFmtId="0" fontId="12" fillId="0" borderId="0" xfId="0" applyFont="1"/>
    <xf numFmtId="0" fontId="4" fillId="0" borderId="0" xfId="0" applyFont="1" applyAlignment="1"/>
    <xf numFmtId="0" fontId="4" fillId="0" borderId="0" xfId="0" applyFont="1" applyFill="1" applyAlignment="1"/>
    <xf numFmtId="0" fontId="12" fillId="0" borderId="0" xfId="0" applyFont="1" applyFill="1"/>
    <xf numFmtId="0" fontId="12" fillId="0" borderId="0" xfId="0" applyFont="1" applyAlignment="1">
      <alignment horizontal="right"/>
    </xf>
    <xf numFmtId="0" fontId="12" fillId="0" borderId="0" xfId="0" applyFont="1" applyAlignment="1"/>
    <xf numFmtId="0" fontId="12" fillId="0" borderId="0" xfId="0" quotePrefix="1" applyFont="1" applyAlignment="1"/>
    <xf numFmtId="0" fontId="12" fillId="0" borderId="0" xfId="0" quotePrefix="1" applyFont="1" applyAlignment="1">
      <alignment horizontal="left"/>
    </xf>
    <xf numFmtId="3" fontId="12" fillId="0" borderId="0" xfId="0" applyNumberFormat="1" applyFont="1"/>
    <xf numFmtId="0" fontId="12" fillId="0" borderId="1" xfId="0" applyFont="1" applyBorder="1"/>
    <xf numFmtId="165" fontId="12" fillId="0" borderId="0" xfId="6" applyNumberFormat="1" applyFont="1" applyFill="1" applyAlignment="1"/>
    <xf numFmtId="4" fontId="12" fillId="2" borderId="0" xfId="0" applyNumberFormat="1" applyFont="1" applyFill="1" applyProtection="1">
      <protection locked="0"/>
    </xf>
    <xf numFmtId="4" fontId="12" fillId="0" borderId="0" xfId="0" applyNumberFormat="1" applyFont="1"/>
    <xf numFmtId="9" fontId="12" fillId="0" borderId="0" xfId="0" applyNumberFormat="1" applyFont="1"/>
    <xf numFmtId="4" fontId="12" fillId="0" borderId="0" xfId="0" applyNumberFormat="1" applyFont="1" applyBorder="1"/>
    <xf numFmtId="9" fontId="4" fillId="0" borderId="0" xfId="0" applyNumberFormat="1" applyFont="1" applyAlignment="1"/>
    <xf numFmtId="0" fontId="4" fillId="0" borderId="0" xfId="0" applyFont="1"/>
    <xf numFmtId="0" fontId="5" fillId="0" borderId="0" xfId="0" applyFont="1" applyAlignment="1">
      <alignment vertical="top" wrapText="1"/>
    </xf>
    <xf numFmtId="4" fontId="4" fillId="0" borderId="0" xfId="0" applyNumberFormat="1" applyFont="1" applyBorder="1"/>
    <xf numFmtId="0" fontId="14" fillId="0" borderId="0" xfId="0" applyFont="1" applyAlignment="1"/>
    <xf numFmtId="0" fontId="4" fillId="0" borderId="0" xfId="0" applyFont="1" applyFill="1" applyAlignment="1" applyProtection="1">
      <protection locked="0"/>
    </xf>
    <xf numFmtId="0" fontId="12" fillId="0" borderId="1" xfId="0" applyFont="1" applyBorder="1" applyAlignment="1"/>
    <xf numFmtId="165" fontId="12" fillId="0" borderId="1" xfId="6" applyNumberFormat="1" applyFont="1" applyFill="1" applyBorder="1" applyAlignment="1"/>
    <xf numFmtId="0" fontId="13" fillId="0" borderId="0" xfId="0" applyFont="1" applyAlignment="1">
      <alignment horizontal="right" vertical="top" wrapText="1"/>
    </xf>
    <xf numFmtId="0" fontId="14" fillId="0" borderId="0" xfId="0" applyFont="1" applyAlignment="1">
      <alignment vertical="center"/>
    </xf>
    <xf numFmtId="0" fontId="15" fillId="0" borderId="0" xfId="0" applyFont="1" applyAlignment="1">
      <alignment vertical="center"/>
    </xf>
    <xf numFmtId="0" fontId="15" fillId="0" borderId="0" xfId="0" applyFont="1"/>
    <xf numFmtId="0" fontId="12" fillId="0" borderId="1" xfId="0" quotePrefix="1" applyFont="1" applyBorder="1" applyAlignment="1"/>
    <xf numFmtId="165" fontId="12" fillId="2" borderId="0" xfId="6" applyNumberFormat="1" applyFont="1" applyFill="1" applyProtection="1">
      <protection locked="0"/>
    </xf>
    <xf numFmtId="165" fontId="12" fillId="0" borderId="0" xfId="6" applyNumberFormat="1" applyFont="1"/>
    <xf numFmtId="165" fontId="12" fillId="0" borderId="1" xfId="6" applyNumberFormat="1" applyFont="1" applyFill="1" applyBorder="1"/>
    <xf numFmtId="165" fontId="0" fillId="0" borderId="0" xfId="6" applyNumberFormat="1" applyFont="1"/>
    <xf numFmtId="166" fontId="0" fillId="0" borderId="0" xfId="7" applyNumberFormat="1" applyFont="1"/>
    <xf numFmtId="166" fontId="0" fillId="0" borderId="0" xfId="0" applyNumberFormat="1"/>
    <xf numFmtId="0" fontId="11" fillId="0" borderId="2" xfId="0" applyFont="1" applyBorder="1" applyAlignment="1">
      <alignment horizontal="center" vertical="center" wrapText="1"/>
    </xf>
    <xf numFmtId="166" fontId="4" fillId="0" borderId="0" xfId="0" applyNumberFormat="1" applyFont="1" applyFill="1"/>
    <xf numFmtId="0" fontId="13" fillId="0" borderId="0" xfId="0" applyFont="1" applyAlignment="1">
      <alignment vertical="top" wrapText="1"/>
    </xf>
    <xf numFmtId="0" fontId="12" fillId="0" borderId="0" xfId="0" applyFont="1" applyFill="1" applyAlignment="1" applyProtection="1">
      <alignment horizontal="left" wrapText="1"/>
      <protection locked="0"/>
    </xf>
    <xf numFmtId="0" fontId="5" fillId="0" borderId="0" xfId="0" applyFont="1" applyAlignment="1">
      <alignment horizontal="left" wrapText="1"/>
    </xf>
    <xf numFmtId="0" fontId="11" fillId="0" borderId="2" xfId="0" applyFont="1" applyBorder="1" applyAlignment="1">
      <alignment horizontal="center" vertical="center" wrapText="1"/>
    </xf>
    <xf numFmtId="0" fontId="16" fillId="0" borderId="0" xfId="0" applyFont="1"/>
    <xf numFmtId="0" fontId="16" fillId="0" borderId="0" xfId="0" applyFont="1" applyAlignment="1">
      <alignment wrapText="1"/>
    </xf>
    <xf numFmtId="0" fontId="16" fillId="0" borderId="1" xfId="0" quotePrefix="1" applyFont="1" applyBorder="1" applyAlignment="1">
      <alignment horizontal="center"/>
    </xf>
    <xf numFmtId="0" fontId="16" fillId="0" borderId="0" xfId="0" applyFont="1" applyAlignment="1">
      <alignment horizontal="right"/>
    </xf>
  </cellXfs>
  <cellStyles count="8">
    <cellStyle name="Euro" xfId="2"/>
    <cellStyle name="Hyperlink 2" xfId="4"/>
    <cellStyle name="Komma" xfId="6" builtinId="3"/>
    <cellStyle name="Normal 2" xfId="1"/>
    <cellStyle name="Prozent" xfId="7" builtinId="5"/>
    <cellStyle name="Standard" xfId="0" builtinId="0"/>
    <cellStyle name="Standard 2" xfId="3"/>
    <cellStyle name="Standard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200025</xdr:colOff>
      <xdr:row>0</xdr:row>
      <xdr:rowOff>0</xdr:rowOff>
    </xdr:from>
    <xdr:to>
      <xdr:col>3</xdr:col>
      <xdr:colOff>755650</xdr:colOff>
      <xdr:row>4</xdr:row>
      <xdr:rowOff>128905</xdr:rowOff>
    </xdr:to>
    <xdr:pic>
      <xdr:nvPicPr>
        <xdr:cNvPr id="2" name="eaa70933-7ed2-407c-a3d5-60f1_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900" y="0"/>
          <a:ext cx="1460500" cy="9004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8"/>
  <sheetViews>
    <sheetView showGridLines="0" tabSelected="1" topLeftCell="A13" zoomScale="85" zoomScaleNormal="85" zoomScaleSheetLayoutView="130" workbookViewId="0">
      <selection activeCell="D11" sqref="D11"/>
    </sheetView>
  </sheetViews>
  <sheetFormatPr baseColWidth="10" defaultColWidth="9.140625" defaultRowHeight="15"/>
  <cols>
    <col min="1" max="1" width="51.5703125" customWidth="1"/>
    <col min="2" max="2" width="11.7109375" customWidth="1"/>
    <col min="3" max="3" width="13.5703125" customWidth="1"/>
    <col min="4" max="4" width="17" customWidth="1"/>
    <col min="5" max="5" width="13.42578125" bestFit="1" customWidth="1"/>
    <col min="6" max="6" width="6.85546875" customWidth="1"/>
  </cols>
  <sheetData>
    <row r="1" spans="1:11" ht="15.75">
      <c r="A1" s="35" t="s">
        <v>8</v>
      </c>
      <c r="B1" s="35"/>
      <c r="C1" s="47"/>
      <c r="D1" s="47"/>
      <c r="E1" s="28"/>
      <c r="F1" s="28"/>
    </row>
    <row r="2" spans="1:11">
      <c r="A2" s="36" t="s">
        <v>9</v>
      </c>
      <c r="B2" s="36"/>
      <c r="C2" s="47"/>
      <c r="D2" s="47"/>
      <c r="E2" s="28"/>
      <c r="F2" s="28"/>
    </row>
    <row r="3" spans="1:11">
      <c r="A3" s="36" t="s">
        <v>10</v>
      </c>
      <c r="B3" s="36"/>
      <c r="C3" s="47"/>
      <c r="D3" s="47"/>
      <c r="E3" s="28"/>
      <c r="F3" s="28"/>
      <c r="J3" s="3"/>
      <c r="K3" s="5"/>
    </row>
    <row r="4" spans="1:11">
      <c r="A4" s="36" t="s">
        <v>11</v>
      </c>
      <c r="B4" s="36"/>
      <c r="C4" s="34"/>
      <c r="D4" s="34"/>
      <c r="E4" s="28"/>
      <c r="F4" s="28"/>
      <c r="J4" s="3"/>
      <c r="K4" s="5"/>
    </row>
    <row r="5" spans="1:11">
      <c r="A5" s="36" t="s">
        <v>12</v>
      </c>
      <c r="B5" s="36"/>
      <c r="C5" s="10"/>
      <c r="D5" s="10"/>
      <c r="E5" s="10"/>
      <c r="F5" s="10"/>
      <c r="G5" s="5"/>
      <c r="J5" s="2"/>
      <c r="K5" s="5"/>
    </row>
    <row r="6" spans="1:11" ht="15.75">
      <c r="A6" s="37" t="s">
        <v>13</v>
      </c>
      <c r="B6" s="37"/>
      <c r="C6" s="12"/>
      <c r="D6" s="12"/>
      <c r="E6" s="11"/>
      <c r="F6" s="11"/>
      <c r="G6" s="5"/>
      <c r="H6" s="1"/>
    </row>
    <row r="7" spans="1:11" ht="39" customHeight="1">
      <c r="A7" s="30" t="s">
        <v>24</v>
      </c>
      <c r="B7" s="30"/>
      <c r="C7" s="12"/>
      <c r="D7" s="12"/>
      <c r="E7" s="11"/>
      <c r="F7" s="11"/>
      <c r="G7" s="9"/>
      <c r="H7" s="1"/>
    </row>
    <row r="8" spans="1:11" s="7" customFormat="1" ht="72" customHeight="1">
      <c r="A8" s="48" t="s">
        <v>30</v>
      </c>
      <c r="B8" s="48"/>
      <c r="C8" s="48"/>
      <c r="D8" s="48"/>
      <c r="E8" s="14"/>
      <c r="F8" s="14"/>
      <c r="G8" s="6"/>
    </row>
    <row r="9" spans="1:11" s="7" customFormat="1" ht="10.5" customHeight="1">
      <c r="C9" s="13"/>
      <c r="D9" s="13"/>
      <c r="E9" s="14"/>
      <c r="F9" s="14"/>
      <c r="G9" s="6"/>
    </row>
    <row r="10" spans="1:11" ht="36.75">
      <c r="A10" s="31" t="s">
        <v>14</v>
      </c>
      <c r="B10" s="31"/>
      <c r="C10" s="52" t="s">
        <v>33</v>
      </c>
      <c r="D10" s="15" t="s">
        <v>1</v>
      </c>
      <c r="E10" s="11"/>
      <c r="F10" s="11"/>
      <c r="G10" s="5"/>
    </row>
    <row r="11" spans="1:11">
      <c r="A11" s="16" t="s">
        <v>0</v>
      </c>
      <c r="B11" s="16"/>
      <c r="C11" s="51">
        <v>25</v>
      </c>
      <c r="D11" s="39"/>
      <c r="E11" s="11"/>
      <c r="F11" s="11"/>
      <c r="G11" s="5"/>
    </row>
    <row r="12" spans="1:11">
      <c r="A12" s="17" t="s">
        <v>25</v>
      </c>
      <c r="B12" s="17"/>
      <c r="C12" s="51"/>
      <c r="D12" s="40"/>
      <c r="E12" s="11"/>
      <c r="F12" s="11"/>
      <c r="G12" s="5"/>
    </row>
    <row r="13" spans="1:11">
      <c r="A13" s="18" t="s">
        <v>16</v>
      </c>
      <c r="B13" s="18"/>
      <c r="C13" s="51">
        <v>13</v>
      </c>
      <c r="D13" s="39"/>
      <c r="E13" s="11"/>
      <c r="F13" s="11"/>
      <c r="G13" s="5"/>
    </row>
    <row r="14" spans="1:11">
      <c r="A14" s="18" t="s">
        <v>31</v>
      </c>
      <c r="B14" s="18"/>
      <c r="C14" s="54">
        <v>6</v>
      </c>
      <c r="D14" s="39"/>
      <c r="E14" s="11"/>
      <c r="F14" s="11"/>
      <c r="G14" s="5"/>
    </row>
    <row r="15" spans="1:11">
      <c r="A15" s="18" t="s">
        <v>7</v>
      </c>
      <c r="B15" s="18"/>
      <c r="C15" s="51"/>
      <c r="D15" s="39"/>
      <c r="E15" s="11"/>
      <c r="F15" s="11"/>
      <c r="G15" s="5"/>
    </row>
    <row r="16" spans="1:11">
      <c r="A16" s="18" t="s">
        <v>17</v>
      </c>
      <c r="B16" s="18"/>
      <c r="C16" s="51">
        <v>24</v>
      </c>
      <c r="D16" s="39"/>
      <c r="E16" s="11"/>
      <c r="F16" s="11"/>
      <c r="G16" s="5"/>
    </row>
    <row r="17" spans="1:7">
      <c r="A17" s="17" t="s">
        <v>18</v>
      </c>
      <c r="B17" s="17"/>
      <c r="C17" s="51"/>
      <c r="D17" s="39"/>
      <c r="E17" s="11"/>
      <c r="F17" s="11"/>
      <c r="G17" s="5"/>
    </row>
    <row r="18" spans="1:7">
      <c r="A18" s="38" t="s">
        <v>19</v>
      </c>
      <c r="B18" s="53" t="s">
        <v>32</v>
      </c>
      <c r="C18" s="39"/>
      <c r="D18" s="41">
        <f>C18*0.2</f>
        <v>0</v>
      </c>
      <c r="E18" s="11"/>
      <c r="F18" s="11"/>
      <c r="G18" s="5"/>
    </row>
    <row r="19" spans="1:7">
      <c r="A19" s="16" t="s">
        <v>27</v>
      </c>
      <c r="B19" s="16"/>
      <c r="C19" s="51"/>
      <c r="D19" s="21">
        <f>SUM(D11:D18)</f>
        <v>0</v>
      </c>
      <c r="E19" s="11"/>
      <c r="F19" s="11"/>
      <c r="G19" s="5"/>
    </row>
    <row r="20" spans="1:7" ht="10.5" customHeight="1">
      <c r="A20" s="16"/>
      <c r="B20" s="16"/>
      <c r="C20" s="51"/>
      <c r="D20" s="21"/>
      <c r="E20" s="11"/>
      <c r="F20" s="11"/>
      <c r="G20" s="5"/>
    </row>
    <row r="21" spans="1:7" ht="36.75">
      <c r="A21" s="31" t="s">
        <v>15</v>
      </c>
      <c r="B21" s="31"/>
      <c r="C21" s="52" t="s">
        <v>33</v>
      </c>
      <c r="D21" s="15" t="s">
        <v>1</v>
      </c>
      <c r="E21" s="11"/>
      <c r="F21" s="11"/>
      <c r="G21" s="5"/>
    </row>
    <row r="22" spans="1:7">
      <c r="A22" s="16" t="s">
        <v>0</v>
      </c>
      <c r="B22" s="16"/>
      <c r="C22" s="51">
        <v>25</v>
      </c>
      <c r="D22" s="39"/>
      <c r="E22" s="11"/>
      <c r="F22" s="11"/>
      <c r="G22" s="5"/>
    </row>
    <row r="23" spans="1:7">
      <c r="A23" s="17" t="s">
        <v>25</v>
      </c>
      <c r="B23" s="17"/>
      <c r="C23" s="51"/>
      <c r="D23" s="40"/>
      <c r="E23" s="11"/>
      <c r="F23" s="11"/>
      <c r="G23" s="5"/>
    </row>
    <row r="24" spans="1:7">
      <c r="A24" s="18" t="s">
        <v>16</v>
      </c>
      <c r="B24" s="18"/>
      <c r="C24" s="51">
        <v>13</v>
      </c>
      <c r="D24" s="39"/>
      <c r="E24" s="11"/>
      <c r="F24" s="11"/>
      <c r="G24" s="5"/>
    </row>
    <row r="25" spans="1:7">
      <c r="A25" s="18" t="s">
        <v>31</v>
      </c>
      <c r="B25" s="18"/>
      <c r="C25" s="54">
        <v>6</v>
      </c>
      <c r="D25" s="39"/>
      <c r="E25" s="11"/>
      <c r="F25" s="11"/>
      <c r="G25" s="5"/>
    </row>
    <row r="26" spans="1:7">
      <c r="A26" s="18" t="s">
        <v>7</v>
      </c>
      <c r="B26" s="18"/>
      <c r="C26" s="51"/>
      <c r="D26" s="39"/>
      <c r="E26" s="11"/>
      <c r="F26" s="11"/>
      <c r="G26" s="5"/>
    </row>
    <row r="27" spans="1:7">
      <c r="A27" s="18" t="s">
        <v>17</v>
      </c>
      <c r="B27" s="18"/>
      <c r="C27" s="51">
        <v>24</v>
      </c>
      <c r="D27" s="39"/>
      <c r="E27" s="11"/>
      <c r="F27" s="11"/>
      <c r="G27" s="5"/>
    </row>
    <row r="28" spans="1:7">
      <c r="A28" s="17" t="s">
        <v>18</v>
      </c>
      <c r="B28" s="17"/>
      <c r="C28" s="51"/>
      <c r="D28" s="39"/>
      <c r="E28" s="11"/>
      <c r="F28" s="11"/>
      <c r="G28" s="5"/>
    </row>
    <row r="29" spans="1:7">
      <c r="A29" s="38" t="s">
        <v>19</v>
      </c>
      <c r="B29" s="53" t="s">
        <v>32</v>
      </c>
      <c r="C29" s="39"/>
      <c r="D29" s="41">
        <f>C29*0.2</f>
        <v>0</v>
      </c>
      <c r="E29" s="11"/>
      <c r="F29" s="11"/>
      <c r="G29" s="5"/>
    </row>
    <row r="30" spans="1:7">
      <c r="A30" s="16" t="s">
        <v>28</v>
      </c>
      <c r="B30" s="16"/>
      <c r="C30" s="11"/>
      <c r="D30" s="21">
        <f>SUM(D22:D29)</f>
        <v>0</v>
      </c>
      <c r="E30" s="11"/>
      <c r="F30" s="11"/>
      <c r="G30" s="5"/>
    </row>
    <row r="31" spans="1:7" ht="13.5" customHeight="1">
      <c r="A31" s="16"/>
      <c r="B31" s="16"/>
      <c r="C31" s="11"/>
      <c r="D31" s="21"/>
      <c r="E31" s="11"/>
      <c r="F31" s="11"/>
      <c r="G31" s="5"/>
    </row>
    <row r="32" spans="1:7">
      <c r="A32" s="12" t="s">
        <v>6</v>
      </c>
      <c r="B32" s="12"/>
      <c r="C32" s="11"/>
      <c r="D32" s="21"/>
      <c r="E32" s="11"/>
      <c r="F32" s="11"/>
      <c r="G32" s="5"/>
    </row>
    <row r="33" spans="1:7" ht="13.5" customHeight="1">
      <c r="A33" s="16" t="s">
        <v>27</v>
      </c>
      <c r="B33" s="16"/>
      <c r="C33" s="11"/>
      <c r="D33" s="21">
        <f>D19</f>
        <v>0</v>
      </c>
      <c r="E33" s="11"/>
      <c r="F33" s="11"/>
      <c r="G33" s="5"/>
    </row>
    <row r="34" spans="1:7">
      <c r="A34" s="32" t="s">
        <v>28</v>
      </c>
      <c r="B34" s="32"/>
      <c r="C34" s="20"/>
      <c r="D34" s="33">
        <f>D30</f>
        <v>0</v>
      </c>
      <c r="E34" s="11"/>
      <c r="F34" s="11"/>
      <c r="G34" s="5"/>
    </row>
    <row r="35" spans="1:7" ht="13.5" customHeight="1">
      <c r="A35" s="16" t="s">
        <v>26</v>
      </c>
      <c r="B35" s="16"/>
      <c r="C35" s="11"/>
      <c r="D35" s="21">
        <f>D33+D34</f>
        <v>0</v>
      </c>
      <c r="E35" s="11"/>
      <c r="F35" s="11"/>
      <c r="G35" s="5"/>
    </row>
    <row r="36" spans="1:7">
      <c r="A36" s="16"/>
      <c r="B36" s="16"/>
      <c r="C36" s="11"/>
      <c r="D36" s="19"/>
      <c r="E36" s="11"/>
      <c r="F36" s="11"/>
      <c r="G36" s="5"/>
    </row>
    <row r="37" spans="1:7" ht="13.5" customHeight="1">
      <c r="A37" s="12" t="s">
        <v>21</v>
      </c>
      <c r="B37" s="12"/>
      <c r="C37" s="11"/>
      <c r="D37" s="46">
        <f ca="1">LOOKUP(D35,'Tarife Hunzenschwil'!A3:B64,'Tarife Hunzenschwil'!C3:C65)</f>
        <v>0.8</v>
      </c>
      <c r="E37" s="11"/>
      <c r="F37" s="11"/>
      <c r="G37" s="5"/>
    </row>
    <row r="38" spans="1:7">
      <c r="A38" s="16"/>
      <c r="B38" s="16"/>
      <c r="C38" s="11"/>
      <c r="D38" s="11"/>
    </row>
    <row r="39" spans="1:7">
      <c r="A39" s="16" t="s">
        <v>5</v>
      </c>
      <c r="B39" s="16"/>
      <c r="C39" s="11"/>
      <c r="D39" s="22"/>
    </row>
    <row r="40" spans="1:7">
      <c r="A40" s="16"/>
      <c r="B40" s="16"/>
      <c r="C40" s="11"/>
      <c r="D40" s="23"/>
    </row>
    <row r="41" spans="1:7">
      <c r="A41" s="16" t="s">
        <v>20</v>
      </c>
      <c r="B41" s="16"/>
      <c r="C41" s="24">
        <f ca="1">100%-D37</f>
        <v>0.19999999999999996</v>
      </c>
      <c r="D41" s="25">
        <f ca="1">ROUND((D39*C41)*20,0)/20</f>
        <v>0</v>
      </c>
    </row>
    <row r="42" spans="1:7">
      <c r="A42" s="12" t="s">
        <v>2</v>
      </c>
      <c r="B42" s="12"/>
      <c r="C42" s="26">
        <f ca="1">D37</f>
        <v>0.8</v>
      </c>
      <c r="D42" s="29">
        <f ca="1">ROUND((D39*C42)*20,0)/20</f>
        <v>0</v>
      </c>
    </row>
    <row r="43" spans="1:7">
      <c r="A43" s="11"/>
      <c r="B43" s="11"/>
      <c r="C43" s="11"/>
      <c r="D43" s="27"/>
    </row>
    <row r="44" spans="1:7" ht="66" customHeight="1">
      <c r="A44" s="49" t="s">
        <v>29</v>
      </c>
      <c r="B44" s="49"/>
      <c r="C44" s="49"/>
      <c r="D44" s="49"/>
    </row>
    <row r="45" spans="1:7">
      <c r="A45" s="4"/>
      <c r="B45" s="4"/>
      <c r="C45" s="2"/>
      <c r="D45" s="2"/>
    </row>
    <row r="46" spans="1:7" ht="49.5" customHeight="1">
      <c r="A46" s="4"/>
      <c r="B46" s="4"/>
      <c r="C46" s="8"/>
      <c r="D46" s="2"/>
    </row>
    <row r="47" spans="1:7">
      <c r="A47" s="4"/>
      <c r="B47" s="4"/>
      <c r="C47" s="2"/>
      <c r="D47" s="2"/>
    </row>
    <row r="48" spans="1:7">
      <c r="A48" s="4"/>
      <c r="B48" s="4"/>
      <c r="C48" s="2"/>
      <c r="D48" s="2"/>
    </row>
  </sheetData>
  <sheetProtection sheet="1" objects="1" scenarios="1"/>
  <mergeCells count="2">
    <mergeCell ref="A8:D8"/>
    <mergeCell ref="A44:D44"/>
  </mergeCells>
  <dataValidations count="3">
    <dataValidation type="whole" allowBlank="1" showInputMessage="1" showErrorMessage="1" error="Nur ganze Zahlen erlaubt." sqref="D23 D12">
      <formula1>1</formula1>
      <formula2>900000</formula2>
    </dataValidation>
    <dataValidation type="whole" allowBlank="1" showInputMessage="1" showErrorMessage="1" error="Nur ganze Zahlen erlaubt." sqref="D11 D13:D17 C18 D22 D24:D28 C29">
      <formula1>0</formula1>
      <formula2>900000</formula2>
    </dataValidation>
    <dataValidation type="decimal" operator="greaterThan" allowBlank="1" showInputMessage="1" showErrorMessage="1" sqref="D39">
      <formula1>0.04</formula1>
    </dataValidation>
  </dataValidations>
  <pageMargins left="0.59055118110236227" right="0.23622047244094491" top="0.59055118110236227" bottom="0.39370078740157483" header="0.31496062992125984" footer="0.31496062992125984"/>
  <pageSetup paperSize="9" scale="96" orientation="portrait" r:id="rId1"/>
  <headerFooter>
    <oddFooter>&amp;C&amp;D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
  <sheetViews>
    <sheetView workbookViewId="0">
      <pane ySplit="2" topLeftCell="A3" activePane="bottomLeft" state="frozen"/>
      <selection activeCell="B29" activeCellId="13" sqref="C11 C13 C14 C15 C16 C17 B18 C22 C24 C25 C26 C27 C28 B29"/>
      <selection pane="bottomLeft" activeCell="C1" sqref="C1:D1"/>
    </sheetView>
  </sheetViews>
  <sheetFormatPr baseColWidth="10" defaultRowHeight="15"/>
  <cols>
    <col min="1" max="4" width="15.7109375" customWidth="1"/>
  </cols>
  <sheetData>
    <row r="1" spans="1:4" ht="46.5" customHeight="1">
      <c r="A1" s="50" t="s">
        <v>22</v>
      </c>
      <c r="B1" s="50"/>
      <c r="C1" s="50" t="s">
        <v>23</v>
      </c>
      <c r="D1" s="50"/>
    </row>
    <row r="2" spans="1:4" ht="30">
      <c r="A2" s="45" t="s">
        <v>3</v>
      </c>
      <c r="B2" s="45" t="s">
        <v>4</v>
      </c>
      <c r="C2" s="45" t="s">
        <v>2</v>
      </c>
      <c r="D2" s="45" t="s">
        <v>20</v>
      </c>
    </row>
    <row r="3" spans="1:4">
      <c r="A3" s="42">
        <v>0</v>
      </c>
      <c r="B3" s="42">
        <v>29999</v>
      </c>
      <c r="C3" s="43">
        <v>0.8</v>
      </c>
      <c r="D3" s="44">
        <f>1-C3</f>
        <v>0.19999999999999996</v>
      </c>
    </row>
    <row r="4" spans="1:4">
      <c r="A4" s="42">
        <v>30000</v>
      </c>
      <c r="B4" s="42">
        <v>30999</v>
      </c>
      <c r="C4" s="43">
        <f>C3-1.2%</f>
        <v>0.78800000000000003</v>
      </c>
      <c r="D4" s="44">
        <f t="shared" ref="D4:D64" si="0">1-C4</f>
        <v>0.21199999999999997</v>
      </c>
    </row>
    <row r="5" spans="1:4">
      <c r="A5" s="42">
        <v>31000</v>
      </c>
      <c r="B5" s="42">
        <v>31999</v>
      </c>
      <c r="C5" s="43">
        <f t="shared" ref="C5:C63" si="1">C4-1.2%</f>
        <v>0.77600000000000002</v>
      </c>
      <c r="D5" s="44">
        <f t="shared" si="0"/>
        <v>0.22399999999999998</v>
      </c>
    </row>
    <row r="6" spans="1:4">
      <c r="A6" s="42">
        <v>32000</v>
      </c>
      <c r="B6" s="42">
        <v>32999</v>
      </c>
      <c r="C6" s="43">
        <f>C5-1.2%</f>
        <v>0.76400000000000001</v>
      </c>
      <c r="D6" s="44">
        <f t="shared" si="0"/>
        <v>0.23599999999999999</v>
      </c>
    </row>
    <row r="7" spans="1:4">
      <c r="A7" s="42">
        <v>33000</v>
      </c>
      <c r="B7" s="42">
        <v>33999</v>
      </c>
      <c r="C7" s="43">
        <f t="shared" si="1"/>
        <v>0.752</v>
      </c>
      <c r="D7" s="44">
        <f t="shared" si="0"/>
        <v>0.248</v>
      </c>
    </row>
    <row r="8" spans="1:4">
      <c r="A8" s="42">
        <v>34000</v>
      </c>
      <c r="B8" s="42">
        <v>34999</v>
      </c>
      <c r="C8" s="43">
        <f t="shared" si="1"/>
        <v>0.74</v>
      </c>
      <c r="D8" s="44">
        <f t="shared" si="0"/>
        <v>0.26</v>
      </c>
    </row>
    <row r="9" spans="1:4">
      <c r="A9" s="42">
        <v>35000</v>
      </c>
      <c r="B9" s="42">
        <v>35999</v>
      </c>
      <c r="C9" s="43">
        <f t="shared" si="1"/>
        <v>0.72799999999999998</v>
      </c>
      <c r="D9" s="44">
        <f t="shared" si="0"/>
        <v>0.27200000000000002</v>
      </c>
    </row>
    <row r="10" spans="1:4">
      <c r="A10" s="42">
        <v>36000</v>
      </c>
      <c r="B10" s="42">
        <v>36999</v>
      </c>
      <c r="C10" s="43">
        <f t="shared" si="1"/>
        <v>0.71599999999999997</v>
      </c>
      <c r="D10" s="44">
        <f t="shared" si="0"/>
        <v>0.28400000000000003</v>
      </c>
    </row>
    <row r="11" spans="1:4">
      <c r="A11" s="42">
        <v>37000</v>
      </c>
      <c r="B11" s="42">
        <v>37999</v>
      </c>
      <c r="C11" s="43">
        <f t="shared" si="1"/>
        <v>0.70399999999999996</v>
      </c>
      <c r="D11" s="44">
        <f t="shared" si="0"/>
        <v>0.29600000000000004</v>
      </c>
    </row>
    <row r="12" spans="1:4">
      <c r="A12" s="42">
        <v>38000</v>
      </c>
      <c r="B12" s="42">
        <v>38999</v>
      </c>
      <c r="C12" s="43">
        <f t="shared" si="1"/>
        <v>0.69199999999999995</v>
      </c>
      <c r="D12" s="44">
        <f t="shared" si="0"/>
        <v>0.30800000000000005</v>
      </c>
    </row>
    <row r="13" spans="1:4">
      <c r="A13" s="42">
        <v>39000</v>
      </c>
      <c r="B13" s="42">
        <v>39999</v>
      </c>
      <c r="C13" s="43">
        <f t="shared" si="1"/>
        <v>0.67999999999999994</v>
      </c>
      <c r="D13" s="44">
        <f t="shared" si="0"/>
        <v>0.32000000000000006</v>
      </c>
    </row>
    <row r="14" spans="1:4">
      <c r="A14" s="42">
        <v>40000</v>
      </c>
      <c r="B14" s="42">
        <v>40999</v>
      </c>
      <c r="C14" s="43">
        <f t="shared" si="1"/>
        <v>0.66799999999999993</v>
      </c>
      <c r="D14" s="44">
        <f t="shared" si="0"/>
        <v>0.33200000000000007</v>
      </c>
    </row>
    <row r="15" spans="1:4">
      <c r="A15" s="42">
        <v>41000</v>
      </c>
      <c r="B15" s="42">
        <v>41999</v>
      </c>
      <c r="C15" s="43">
        <f t="shared" si="1"/>
        <v>0.65599999999999992</v>
      </c>
      <c r="D15" s="44">
        <f t="shared" si="0"/>
        <v>0.34400000000000008</v>
      </c>
    </row>
    <row r="16" spans="1:4">
      <c r="A16" s="42">
        <v>42000</v>
      </c>
      <c r="B16" s="42">
        <v>42999</v>
      </c>
      <c r="C16" s="43">
        <f t="shared" si="1"/>
        <v>0.64399999999999991</v>
      </c>
      <c r="D16" s="44">
        <f t="shared" si="0"/>
        <v>0.35600000000000009</v>
      </c>
    </row>
    <row r="17" spans="1:4">
      <c r="A17" s="42">
        <v>43000</v>
      </c>
      <c r="B17" s="42">
        <v>43999</v>
      </c>
      <c r="C17" s="43">
        <f t="shared" si="1"/>
        <v>0.6319999999999999</v>
      </c>
      <c r="D17" s="44">
        <f t="shared" si="0"/>
        <v>0.3680000000000001</v>
      </c>
    </row>
    <row r="18" spans="1:4">
      <c r="A18" s="42">
        <v>44000</v>
      </c>
      <c r="B18" s="42">
        <v>44999</v>
      </c>
      <c r="C18" s="43">
        <f t="shared" si="1"/>
        <v>0.61999999999999988</v>
      </c>
      <c r="D18" s="44">
        <f t="shared" si="0"/>
        <v>0.38000000000000012</v>
      </c>
    </row>
    <row r="19" spans="1:4">
      <c r="A19" s="42">
        <v>45000</v>
      </c>
      <c r="B19" s="42">
        <v>45999</v>
      </c>
      <c r="C19" s="43">
        <f t="shared" si="1"/>
        <v>0.60799999999999987</v>
      </c>
      <c r="D19" s="44">
        <f t="shared" si="0"/>
        <v>0.39200000000000013</v>
      </c>
    </row>
    <row r="20" spans="1:4">
      <c r="A20" s="42">
        <v>46000</v>
      </c>
      <c r="B20" s="42">
        <v>46999</v>
      </c>
      <c r="C20" s="43">
        <f t="shared" si="1"/>
        <v>0.59599999999999986</v>
      </c>
      <c r="D20" s="44">
        <f t="shared" si="0"/>
        <v>0.40400000000000014</v>
      </c>
    </row>
    <row r="21" spans="1:4">
      <c r="A21" s="42">
        <v>47000</v>
      </c>
      <c r="B21" s="42">
        <v>47999</v>
      </c>
      <c r="C21" s="43">
        <f t="shared" si="1"/>
        <v>0.58399999999999985</v>
      </c>
      <c r="D21" s="44">
        <f t="shared" si="0"/>
        <v>0.41600000000000015</v>
      </c>
    </row>
    <row r="22" spans="1:4">
      <c r="A22" s="42">
        <v>48000</v>
      </c>
      <c r="B22" s="42">
        <v>48999</v>
      </c>
      <c r="C22" s="43">
        <f t="shared" si="1"/>
        <v>0.57199999999999984</v>
      </c>
      <c r="D22" s="44">
        <f t="shared" si="0"/>
        <v>0.42800000000000016</v>
      </c>
    </row>
    <row r="23" spans="1:4">
      <c r="A23" s="42">
        <v>49000</v>
      </c>
      <c r="B23" s="42">
        <v>49999</v>
      </c>
      <c r="C23" s="43">
        <f t="shared" si="1"/>
        <v>0.55999999999999983</v>
      </c>
      <c r="D23" s="44">
        <f t="shared" si="0"/>
        <v>0.44000000000000017</v>
      </c>
    </row>
    <row r="24" spans="1:4">
      <c r="A24" s="42">
        <v>50000</v>
      </c>
      <c r="B24" s="42">
        <v>50999</v>
      </c>
      <c r="C24" s="43">
        <f t="shared" si="1"/>
        <v>0.54799999999999982</v>
      </c>
      <c r="D24" s="44">
        <f t="shared" si="0"/>
        <v>0.45200000000000018</v>
      </c>
    </row>
    <row r="25" spans="1:4">
      <c r="A25" s="42">
        <v>51000</v>
      </c>
      <c r="B25" s="42">
        <v>51999</v>
      </c>
      <c r="C25" s="43">
        <f t="shared" si="1"/>
        <v>0.53599999999999981</v>
      </c>
      <c r="D25" s="44">
        <f t="shared" si="0"/>
        <v>0.46400000000000019</v>
      </c>
    </row>
    <row r="26" spans="1:4">
      <c r="A26" s="42">
        <v>52000</v>
      </c>
      <c r="B26" s="42">
        <v>52999</v>
      </c>
      <c r="C26" s="43">
        <f t="shared" si="1"/>
        <v>0.5239999999999998</v>
      </c>
      <c r="D26" s="44">
        <f t="shared" si="0"/>
        <v>0.4760000000000002</v>
      </c>
    </row>
    <row r="27" spans="1:4">
      <c r="A27" s="42">
        <v>53000</v>
      </c>
      <c r="B27" s="42">
        <v>53999</v>
      </c>
      <c r="C27" s="43">
        <f t="shared" si="1"/>
        <v>0.51199999999999979</v>
      </c>
      <c r="D27" s="44">
        <f t="shared" si="0"/>
        <v>0.48800000000000021</v>
      </c>
    </row>
    <row r="28" spans="1:4">
      <c r="A28" s="42">
        <v>54000</v>
      </c>
      <c r="B28" s="42">
        <v>54999</v>
      </c>
      <c r="C28" s="43">
        <f t="shared" si="1"/>
        <v>0.49999999999999978</v>
      </c>
      <c r="D28" s="44">
        <f t="shared" si="0"/>
        <v>0.50000000000000022</v>
      </c>
    </row>
    <row r="29" spans="1:4">
      <c r="A29" s="42">
        <v>55000</v>
      </c>
      <c r="B29" s="42">
        <v>55999</v>
      </c>
      <c r="C29" s="43">
        <f t="shared" si="1"/>
        <v>0.48799999999999977</v>
      </c>
      <c r="D29" s="44">
        <f t="shared" si="0"/>
        <v>0.51200000000000023</v>
      </c>
    </row>
    <row r="30" spans="1:4">
      <c r="A30" s="42">
        <v>56000</v>
      </c>
      <c r="B30" s="42">
        <v>56999</v>
      </c>
      <c r="C30" s="43">
        <f t="shared" si="1"/>
        <v>0.47599999999999976</v>
      </c>
      <c r="D30" s="44">
        <f t="shared" si="0"/>
        <v>0.52400000000000024</v>
      </c>
    </row>
    <row r="31" spans="1:4">
      <c r="A31" s="42">
        <v>57000</v>
      </c>
      <c r="B31" s="42">
        <v>57999</v>
      </c>
      <c r="C31" s="43">
        <f t="shared" si="1"/>
        <v>0.46399999999999975</v>
      </c>
      <c r="D31" s="44">
        <f t="shared" si="0"/>
        <v>0.53600000000000025</v>
      </c>
    </row>
    <row r="32" spans="1:4">
      <c r="A32" s="42">
        <v>58000</v>
      </c>
      <c r="B32" s="42">
        <v>58999</v>
      </c>
      <c r="C32" s="43">
        <f t="shared" si="1"/>
        <v>0.45199999999999974</v>
      </c>
      <c r="D32" s="44">
        <f t="shared" si="0"/>
        <v>0.54800000000000026</v>
      </c>
    </row>
    <row r="33" spans="1:4">
      <c r="A33" s="42">
        <v>59000</v>
      </c>
      <c r="B33" s="42">
        <v>59999</v>
      </c>
      <c r="C33" s="43">
        <f t="shared" si="1"/>
        <v>0.43999999999999972</v>
      </c>
      <c r="D33" s="44">
        <f t="shared" si="0"/>
        <v>0.56000000000000028</v>
      </c>
    </row>
    <row r="34" spans="1:4">
      <c r="A34" s="42">
        <v>60000</v>
      </c>
      <c r="B34" s="42">
        <v>60999</v>
      </c>
      <c r="C34" s="43">
        <f t="shared" si="1"/>
        <v>0.42799999999999971</v>
      </c>
      <c r="D34" s="44">
        <f t="shared" si="0"/>
        <v>0.57200000000000029</v>
      </c>
    </row>
    <row r="35" spans="1:4">
      <c r="A35" s="42">
        <v>61000</v>
      </c>
      <c r="B35" s="42">
        <v>61999</v>
      </c>
      <c r="C35" s="43">
        <f t="shared" si="1"/>
        <v>0.4159999999999997</v>
      </c>
      <c r="D35" s="44">
        <f t="shared" si="0"/>
        <v>0.5840000000000003</v>
      </c>
    </row>
    <row r="36" spans="1:4">
      <c r="A36" s="42">
        <v>62000</v>
      </c>
      <c r="B36" s="42">
        <v>62999</v>
      </c>
      <c r="C36" s="43">
        <f t="shared" si="1"/>
        <v>0.40399999999999969</v>
      </c>
      <c r="D36" s="44">
        <f t="shared" si="0"/>
        <v>0.59600000000000031</v>
      </c>
    </row>
    <row r="37" spans="1:4">
      <c r="A37" s="42">
        <v>63000</v>
      </c>
      <c r="B37" s="42">
        <v>63999</v>
      </c>
      <c r="C37" s="43">
        <f t="shared" si="1"/>
        <v>0.39199999999999968</v>
      </c>
      <c r="D37" s="44">
        <f t="shared" si="0"/>
        <v>0.60800000000000032</v>
      </c>
    </row>
    <row r="38" spans="1:4">
      <c r="A38" s="42">
        <v>64000</v>
      </c>
      <c r="B38" s="42">
        <v>64999</v>
      </c>
      <c r="C38" s="43">
        <f t="shared" si="1"/>
        <v>0.37999999999999967</v>
      </c>
      <c r="D38" s="44">
        <f t="shared" si="0"/>
        <v>0.62000000000000033</v>
      </c>
    </row>
    <row r="39" spans="1:4">
      <c r="A39" s="42">
        <v>65000</v>
      </c>
      <c r="B39" s="42">
        <v>65999</v>
      </c>
      <c r="C39" s="43">
        <f t="shared" si="1"/>
        <v>0.36799999999999966</v>
      </c>
      <c r="D39" s="44">
        <f t="shared" si="0"/>
        <v>0.63200000000000034</v>
      </c>
    </row>
    <row r="40" spans="1:4">
      <c r="A40" s="42">
        <v>66000</v>
      </c>
      <c r="B40" s="42">
        <v>66999</v>
      </c>
      <c r="C40" s="43">
        <f t="shared" si="1"/>
        <v>0.35599999999999965</v>
      </c>
      <c r="D40" s="44">
        <f t="shared" si="0"/>
        <v>0.64400000000000035</v>
      </c>
    </row>
    <row r="41" spans="1:4">
      <c r="A41" s="42">
        <v>67000</v>
      </c>
      <c r="B41" s="42">
        <v>67999</v>
      </c>
      <c r="C41" s="43">
        <f t="shared" si="1"/>
        <v>0.34399999999999964</v>
      </c>
      <c r="D41" s="44">
        <f t="shared" si="0"/>
        <v>0.65600000000000036</v>
      </c>
    </row>
    <row r="42" spans="1:4">
      <c r="A42" s="42">
        <v>68000</v>
      </c>
      <c r="B42" s="42">
        <v>68999</v>
      </c>
      <c r="C42" s="43">
        <f t="shared" si="1"/>
        <v>0.33199999999999963</v>
      </c>
      <c r="D42" s="44">
        <f t="shared" si="0"/>
        <v>0.66800000000000037</v>
      </c>
    </row>
    <row r="43" spans="1:4">
      <c r="A43" s="42">
        <v>69000</v>
      </c>
      <c r="B43" s="42">
        <v>69999</v>
      </c>
      <c r="C43" s="43">
        <f t="shared" si="1"/>
        <v>0.31999999999999962</v>
      </c>
      <c r="D43" s="44">
        <f t="shared" si="0"/>
        <v>0.68000000000000038</v>
      </c>
    </row>
    <row r="44" spans="1:4">
      <c r="A44" s="42">
        <v>70000</v>
      </c>
      <c r="B44" s="42">
        <v>70999</v>
      </c>
      <c r="C44" s="43">
        <f t="shared" si="1"/>
        <v>0.30799999999999961</v>
      </c>
      <c r="D44" s="44">
        <f t="shared" si="0"/>
        <v>0.69200000000000039</v>
      </c>
    </row>
    <row r="45" spans="1:4">
      <c r="A45" s="42">
        <v>71000</v>
      </c>
      <c r="B45" s="42">
        <v>71999</v>
      </c>
      <c r="C45" s="43">
        <f t="shared" si="1"/>
        <v>0.2959999999999996</v>
      </c>
      <c r="D45" s="44">
        <f t="shared" si="0"/>
        <v>0.7040000000000004</v>
      </c>
    </row>
    <row r="46" spans="1:4">
      <c r="A46" s="42">
        <v>72000</v>
      </c>
      <c r="B46" s="42">
        <v>72999</v>
      </c>
      <c r="C46" s="43">
        <f t="shared" si="1"/>
        <v>0.28399999999999959</v>
      </c>
      <c r="D46" s="44">
        <f t="shared" si="0"/>
        <v>0.71600000000000041</v>
      </c>
    </row>
    <row r="47" spans="1:4">
      <c r="A47" s="42">
        <v>73000</v>
      </c>
      <c r="B47" s="42">
        <v>73999</v>
      </c>
      <c r="C47" s="43">
        <f t="shared" si="1"/>
        <v>0.27199999999999958</v>
      </c>
      <c r="D47" s="44">
        <f t="shared" si="0"/>
        <v>0.72800000000000042</v>
      </c>
    </row>
    <row r="48" spans="1:4">
      <c r="A48" s="42">
        <v>74000</v>
      </c>
      <c r="B48" s="42">
        <v>74999</v>
      </c>
      <c r="C48" s="43">
        <f t="shared" si="1"/>
        <v>0.25999999999999956</v>
      </c>
      <c r="D48" s="44">
        <f t="shared" si="0"/>
        <v>0.74000000000000044</v>
      </c>
    </row>
    <row r="49" spans="1:4">
      <c r="A49" s="42">
        <v>75000</v>
      </c>
      <c r="B49" s="42">
        <v>75999</v>
      </c>
      <c r="C49" s="43">
        <f t="shared" si="1"/>
        <v>0.24799999999999955</v>
      </c>
      <c r="D49" s="44">
        <f t="shared" si="0"/>
        <v>0.75200000000000045</v>
      </c>
    </row>
    <row r="50" spans="1:4">
      <c r="A50" s="42">
        <v>76000</v>
      </c>
      <c r="B50" s="42">
        <v>76999</v>
      </c>
      <c r="C50" s="43">
        <f t="shared" si="1"/>
        <v>0.23599999999999954</v>
      </c>
      <c r="D50" s="44">
        <f t="shared" si="0"/>
        <v>0.76400000000000046</v>
      </c>
    </row>
    <row r="51" spans="1:4">
      <c r="A51" s="42">
        <v>77000</v>
      </c>
      <c r="B51" s="42">
        <v>77999</v>
      </c>
      <c r="C51" s="43">
        <f t="shared" si="1"/>
        <v>0.22399999999999953</v>
      </c>
      <c r="D51" s="44">
        <f t="shared" si="0"/>
        <v>0.77600000000000047</v>
      </c>
    </row>
    <row r="52" spans="1:4">
      <c r="A52" s="42">
        <v>78000</v>
      </c>
      <c r="B52" s="42">
        <v>78999</v>
      </c>
      <c r="C52" s="43">
        <f t="shared" si="1"/>
        <v>0.21199999999999952</v>
      </c>
      <c r="D52" s="44">
        <f t="shared" si="0"/>
        <v>0.78800000000000048</v>
      </c>
    </row>
    <row r="53" spans="1:4">
      <c r="A53" s="42">
        <v>79000</v>
      </c>
      <c r="B53" s="42">
        <v>79999</v>
      </c>
      <c r="C53" s="43">
        <f t="shared" si="1"/>
        <v>0.19999999999999951</v>
      </c>
      <c r="D53" s="44">
        <f t="shared" si="0"/>
        <v>0.80000000000000049</v>
      </c>
    </row>
    <row r="54" spans="1:4">
      <c r="A54" s="42">
        <v>80000</v>
      </c>
      <c r="B54" s="42">
        <v>80999</v>
      </c>
      <c r="C54" s="43">
        <f t="shared" si="1"/>
        <v>0.1879999999999995</v>
      </c>
      <c r="D54" s="44">
        <f t="shared" si="0"/>
        <v>0.8120000000000005</v>
      </c>
    </row>
    <row r="55" spans="1:4">
      <c r="A55" s="42">
        <v>81000</v>
      </c>
      <c r="B55" s="42">
        <v>81999</v>
      </c>
      <c r="C55" s="43">
        <f t="shared" si="1"/>
        <v>0.17599999999999949</v>
      </c>
      <c r="D55" s="44">
        <f t="shared" si="0"/>
        <v>0.82400000000000051</v>
      </c>
    </row>
    <row r="56" spans="1:4">
      <c r="A56" s="42">
        <v>82000</v>
      </c>
      <c r="B56" s="42">
        <v>82999</v>
      </c>
      <c r="C56" s="43">
        <f t="shared" si="1"/>
        <v>0.16399999999999948</v>
      </c>
      <c r="D56" s="44">
        <f t="shared" si="0"/>
        <v>0.83600000000000052</v>
      </c>
    </row>
    <row r="57" spans="1:4">
      <c r="A57" s="42">
        <v>83000</v>
      </c>
      <c r="B57" s="42">
        <v>83999</v>
      </c>
      <c r="C57" s="43">
        <f t="shared" si="1"/>
        <v>0.15199999999999947</v>
      </c>
      <c r="D57" s="44">
        <f t="shared" si="0"/>
        <v>0.84800000000000053</v>
      </c>
    </row>
    <row r="58" spans="1:4">
      <c r="A58" s="42">
        <v>84000</v>
      </c>
      <c r="B58" s="42">
        <v>84999</v>
      </c>
      <c r="C58" s="43">
        <f t="shared" si="1"/>
        <v>0.13999999999999946</v>
      </c>
      <c r="D58" s="44">
        <f t="shared" si="0"/>
        <v>0.86000000000000054</v>
      </c>
    </row>
    <row r="59" spans="1:4">
      <c r="A59" s="42">
        <v>85000</v>
      </c>
      <c r="B59" s="42">
        <v>85999</v>
      </c>
      <c r="C59" s="43">
        <f t="shared" si="1"/>
        <v>0.12799999999999945</v>
      </c>
      <c r="D59" s="44">
        <f t="shared" si="0"/>
        <v>0.87200000000000055</v>
      </c>
    </row>
    <row r="60" spans="1:4">
      <c r="A60" s="42">
        <v>86000</v>
      </c>
      <c r="B60" s="42">
        <v>86999</v>
      </c>
      <c r="C60" s="43">
        <f t="shared" si="1"/>
        <v>0.11599999999999945</v>
      </c>
      <c r="D60" s="44">
        <f t="shared" si="0"/>
        <v>0.88400000000000056</v>
      </c>
    </row>
    <row r="61" spans="1:4">
      <c r="A61" s="42">
        <v>87000</v>
      </c>
      <c r="B61" s="42">
        <v>87999</v>
      </c>
      <c r="C61" s="43">
        <f t="shared" si="1"/>
        <v>0.10399999999999945</v>
      </c>
      <c r="D61" s="44">
        <f t="shared" si="0"/>
        <v>0.89600000000000057</v>
      </c>
    </row>
    <row r="62" spans="1:4">
      <c r="A62" s="42">
        <v>88000</v>
      </c>
      <c r="B62" s="42">
        <v>88999</v>
      </c>
      <c r="C62" s="43">
        <f t="shared" si="1"/>
        <v>9.1999999999999457E-2</v>
      </c>
      <c r="D62" s="44">
        <f t="shared" si="0"/>
        <v>0.90800000000000058</v>
      </c>
    </row>
    <row r="63" spans="1:4">
      <c r="A63" s="42">
        <v>89000</v>
      </c>
      <c r="B63" s="42">
        <v>90000</v>
      </c>
      <c r="C63" s="43">
        <f t="shared" si="1"/>
        <v>7.999999999999946E-2</v>
      </c>
      <c r="D63" s="44">
        <f t="shared" si="0"/>
        <v>0.9200000000000006</v>
      </c>
    </row>
    <row r="64" spans="1:4">
      <c r="A64" s="42">
        <v>90001</v>
      </c>
      <c r="B64" s="42"/>
      <c r="C64" s="43">
        <v>0</v>
      </c>
      <c r="D64" s="44">
        <f t="shared" si="0"/>
        <v>1</v>
      </c>
    </row>
    <row r="65" spans="2:4">
      <c r="B65" s="42"/>
      <c r="D65" s="44"/>
    </row>
  </sheetData>
  <mergeCells count="2">
    <mergeCell ref="A1:B1"/>
    <mergeCell ref="C1:D1"/>
  </mergeCells>
  <pageMargins left="0.59055118110236227" right="0.23622047244094491" top="0.59055118110236227" bottom="0.39370078740157483" header="0.31496062992125984" footer="0.31496062992125984"/>
  <pageSetup paperSize="9" scale="73" orientation="portrait" r:id="rId1"/>
  <headerFooter>
    <oddFooter>&amp;C&amp;D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Hunzenschwil</vt:lpstr>
      <vt:lpstr>Tarife Hunzenschwil</vt:lpstr>
      <vt:lpstr>Hunzenschwil!Druckbereich</vt:lpstr>
      <vt:lpstr>'Tarife Hunzenschwil'!Drucktitel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Dieter.Zubler@hunzenschwil.ch</dc:creator>
  <cp:lastModifiedBy>Zubler Dieter</cp:lastModifiedBy>
  <cp:lastPrinted>2018-06-20T07:57:32Z</cp:lastPrinted>
  <dcterms:created xsi:type="dcterms:W3CDTF">2010-10-22T11:52:01Z</dcterms:created>
  <dcterms:modified xsi:type="dcterms:W3CDTF">2018-06-20T08:53:30Z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